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192" windowWidth="22980" windowHeight="1078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67" i="1" l="1"/>
  <c r="O59" i="1" l="1"/>
  <c r="D50" i="1" l="1"/>
  <c r="Q53" i="1"/>
  <c r="D47" i="1" l="1"/>
  <c r="D54" i="1"/>
  <c r="D48" i="1"/>
  <c r="D46" i="1"/>
  <c r="D45" i="1"/>
  <c r="D43" i="1"/>
  <c r="D44" i="1"/>
  <c r="D42" i="1"/>
  <c r="D38" i="1" l="1"/>
  <c r="D71" i="1" l="1"/>
  <c r="D70" i="1"/>
  <c r="D69" i="1"/>
  <c r="D68" i="1"/>
  <c r="D66" i="1"/>
  <c r="D64" i="1"/>
  <c r="D60" i="1"/>
  <c r="D59" i="1"/>
  <c r="D58" i="1"/>
  <c r="D57" i="1"/>
  <c r="D56" i="1"/>
  <c r="D55" i="1"/>
  <c r="D53" i="1"/>
  <c r="D52" i="1"/>
  <c r="D51" i="1"/>
  <c r="D49" i="1"/>
  <c r="D41" i="1"/>
  <c r="D40" i="1"/>
  <c r="D39" i="1"/>
  <c r="D31" i="1"/>
  <c r="D30" i="1"/>
  <c r="D29" i="1"/>
  <c r="D28" i="1"/>
  <c r="D27" i="1"/>
  <c r="D26" i="1"/>
  <c r="D25" i="1"/>
  <c r="D23" i="1"/>
  <c r="D22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6" i="1"/>
</calcChain>
</file>

<file path=xl/sharedStrings.xml><?xml version="1.0" encoding="utf-8"?>
<sst xmlns="http://schemas.openxmlformats.org/spreadsheetml/2006/main" count="449" uniqueCount="188">
  <si>
    <t>ŞCOALA POPULARĂ DE ARTE ,,CONSTANTIN BRANCUSI,, TÂRGU JIU</t>
  </si>
  <si>
    <t>Obiectul achizitiei</t>
  </si>
  <si>
    <t>Cod CPV</t>
  </si>
  <si>
    <t>Valoare cu TVA</t>
  </si>
  <si>
    <t>Valoare fară TVA</t>
  </si>
  <si>
    <t>Procedura achiziţie</t>
  </si>
  <si>
    <t>Data estimată pt începerea procedurii</t>
  </si>
  <si>
    <t>Dată estimată pt finalizarea achiziției</t>
  </si>
  <si>
    <t>Persoana responsabilă</t>
  </si>
  <si>
    <t>Furnituri de birou</t>
  </si>
  <si>
    <t>20.01.01</t>
  </si>
  <si>
    <t>directă</t>
  </si>
  <si>
    <t>martie</t>
  </si>
  <si>
    <t>decembrie</t>
  </si>
  <si>
    <t>Serbanescu S</t>
  </si>
  <si>
    <t>Cartuse de cerneala</t>
  </si>
  <si>
    <t>30192113-6</t>
  </si>
  <si>
    <t>ianuarie</t>
  </si>
  <si>
    <t>Papetarie</t>
  </si>
  <si>
    <t>30192700-8</t>
  </si>
  <si>
    <t>Diverse imprimate</t>
  </si>
  <si>
    <t>22900000-9</t>
  </si>
  <si>
    <t>Materiale pentru curăţenie</t>
  </si>
  <si>
    <t>20.01.02</t>
  </si>
  <si>
    <t>Produse  pentru curatenie</t>
  </si>
  <si>
    <t>39831240-0 </t>
  </si>
  <si>
    <t>Incălzit. Iluminat.</t>
  </si>
  <si>
    <t>20.01.03</t>
  </si>
  <si>
    <t>Distribuţie gaz</t>
  </si>
  <si>
    <t>65210000-8</t>
  </si>
  <si>
    <t>Administraţie</t>
  </si>
  <si>
    <t>Iluminat</t>
  </si>
  <si>
    <t>65300000-6</t>
  </si>
  <si>
    <t>Apă. Canal. Salubritate</t>
  </si>
  <si>
    <t>20.01.04</t>
  </si>
  <si>
    <t>Apă + canal</t>
  </si>
  <si>
    <t>65111000-4</t>
  </si>
  <si>
    <t>Salubritate</t>
  </si>
  <si>
    <t>90511200-4</t>
  </si>
  <si>
    <t>Carburanţi şi lubrifianţi</t>
  </si>
  <si>
    <t>20.01.05</t>
  </si>
  <si>
    <t>Carnete bonuri valorice pt carburant auto</t>
  </si>
  <si>
    <t>22458000-5</t>
  </si>
  <si>
    <t>Baros C</t>
  </si>
  <si>
    <t>Piese de schimb</t>
  </si>
  <si>
    <t>20.01.06</t>
  </si>
  <si>
    <t>Servicii de reparare /vulcanizare</t>
  </si>
  <si>
    <t>50116500-6</t>
  </si>
  <si>
    <t>Popescu Daniel</t>
  </si>
  <si>
    <t>Servicii inspectie tehnica</t>
  </si>
  <si>
    <t>71631200-2</t>
  </si>
  <si>
    <t>470,58</t>
  </si>
  <si>
    <t>Servicii rereparatii auto</t>
  </si>
  <si>
    <t>50112100-4</t>
  </si>
  <si>
    <t>Transport</t>
  </si>
  <si>
    <t>20.01.07</t>
  </si>
  <si>
    <t>directa</t>
  </si>
  <si>
    <t>Transport specializat persoane</t>
  </si>
  <si>
    <t>60130000-8</t>
  </si>
  <si>
    <t>1680,67</t>
  </si>
  <si>
    <t xml:space="preserve">Servicii de transport conexe </t>
  </si>
  <si>
    <t>63000000-9</t>
  </si>
  <si>
    <t>februarie</t>
  </si>
  <si>
    <t>Poştă. Internet. Telefonie</t>
  </si>
  <si>
    <t>20.01.08</t>
  </si>
  <si>
    <t>Servicii poştale de corespondenţă</t>
  </si>
  <si>
    <t>64112000-4</t>
  </si>
  <si>
    <t>Servicii de telefonie mobilă</t>
  </si>
  <si>
    <t>64212000-5</t>
  </si>
  <si>
    <t>Servicii de telefonie fixă şi internet</t>
  </si>
  <si>
    <t>64211000-8</t>
  </si>
  <si>
    <t>Alte bunuri si servicii pentru intretinere si functionare</t>
  </si>
  <si>
    <t>20.01.30</t>
  </si>
  <si>
    <t xml:space="preserve">Aranjamente florale </t>
  </si>
  <si>
    <t>03121210-0</t>
  </si>
  <si>
    <t>Markenting, Impresariat</t>
  </si>
  <si>
    <t>Servicii hoteliere</t>
  </si>
  <si>
    <t>Transmitere tv</t>
  </si>
  <si>
    <t>44522200-7</t>
  </si>
  <si>
    <t>Serv promovare</t>
  </si>
  <si>
    <t>79341000-6</t>
  </si>
  <si>
    <t>Medalii</t>
  </si>
  <si>
    <t>18512200-3</t>
  </si>
  <si>
    <t>mai</t>
  </si>
  <si>
    <t>Marketing impresariat</t>
  </si>
  <si>
    <t>Servicii asistenta medicala/amb</t>
  </si>
  <si>
    <t>85141200-1</t>
  </si>
  <si>
    <t>Administratie</t>
  </si>
  <si>
    <t>Servicii bancare</t>
  </si>
  <si>
    <t>66110000-4</t>
  </si>
  <si>
    <t>Trofee</t>
  </si>
  <si>
    <t>39298700-4</t>
  </si>
  <si>
    <t>Toalete publice</t>
  </si>
  <si>
    <t>45215500-2</t>
  </si>
  <si>
    <t>iunie</t>
  </si>
  <si>
    <t>Servicii paza</t>
  </si>
  <si>
    <t>79713000-5</t>
  </si>
  <si>
    <t>Servicii asistenta tehnica inf</t>
  </si>
  <si>
    <t>72261000-2</t>
  </si>
  <si>
    <t>Servicii administrare baze de date</t>
  </si>
  <si>
    <t>72600000-6</t>
  </si>
  <si>
    <t>Accesorii echipamente muzicale</t>
  </si>
  <si>
    <t>32351300-1</t>
  </si>
  <si>
    <t>Reparaţii curente</t>
  </si>
  <si>
    <t>Diverse servicii de intretinere</t>
  </si>
  <si>
    <t>50800000-3</t>
  </si>
  <si>
    <t>Alte obiecte de inventar</t>
  </si>
  <si>
    <t>20.05.30</t>
  </si>
  <si>
    <t>Bivolaru S</t>
  </si>
  <si>
    <t>Protectia muncii</t>
  </si>
  <si>
    <t xml:space="preserve">Alte cheltuieli </t>
  </si>
  <si>
    <t>20.30.03</t>
  </si>
  <si>
    <t>Asigurări CASCO</t>
  </si>
  <si>
    <t>66514110-0</t>
  </si>
  <si>
    <t>Asigurări RCA</t>
  </si>
  <si>
    <t>66516100-1</t>
  </si>
  <si>
    <t>Alte cheltuieli cu bunuri și servicii</t>
  </si>
  <si>
    <t>20.30.30</t>
  </si>
  <si>
    <t xml:space="preserve">Diverse produse alimentare </t>
  </si>
  <si>
    <t>noiembrie</t>
  </si>
  <si>
    <t>Manager,</t>
  </si>
  <si>
    <t xml:space="preserve">                        Contabil Şef,</t>
  </si>
  <si>
    <t xml:space="preserve">                                                      Intocmit,</t>
  </si>
  <si>
    <t>20.14</t>
  </si>
  <si>
    <t>32342412-3 </t>
  </si>
  <si>
    <t>Instruire/Marketing</t>
  </si>
  <si>
    <t xml:space="preserve"> CONSTANȚA BAROS</t>
  </si>
  <si>
    <t xml:space="preserve">ALEXANDRU-CIPRIAN </t>
  </si>
  <si>
    <t xml:space="preserve">                BRATU</t>
  </si>
  <si>
    <t xml:space="preserve">               DANIELA </t>
  </si>
  <si>
    <t xml:space="preserve">            SURUPĂCEANU</t>
  </si>
  <si>
    <t>Boxe portabile-7 buc</t>
  </si>
  <si>
    <t>Lilea Veronica</t>
  </si>
  <si>
    <t>Marketing, Impresariat</t>
  </si>
  <si>
    <t>Casierie</t>
  </si>
  <si>
    <t>98341000-5</t>
  </si>
  <si>
    <t>79952000-2</t>
  </si>
  <si>
    <t>aprilie</t>
  </si>
  <si>
    <t>Servicii de tipografie digitala</t>
  </si>
  <si>
    <t>79811000-2</t>
  </si>
  <si>
    <t>Servicii de cazare</t>
  </si>
  <si>
    <t>Servicii gazduire pag web</t>
  </si>
  <si>
    <t>72415000-2</t>
  </si>
  <si>
    <t>Cartuse toner</t>
  </si>
  <si>
    <t>30125100-2</t>
  </si>
  <si>
    <t>Serbanescu Simona</t>
  </si>
  <si>
    <t>Servicii de verificare extinctoare</t>
  </si>
  <si>
    <t>50413200-5</t>
  </si>
  <si>
    <t>Simcea Minodora</t>
  </si>
  <si>
    <t>Servicii pentru evenimente</t>
  </si>
  <si>
    <t xml:space="preserve">Servicii mentenanta purificatoare </t>
  </si>
  <si>
    <t>51514110-2</t>
  </si>
  <si>
    <t>31411000-0</t>
  </si>
  <si>
    <t>Baterii alcaline</t>
  </si>
  <si>
    <t>Cabluri si produse conexe</t>
  </si>
  <si>
    <t>44320000-9</t>
  </si>
  <si>
    <t>Roibu Alin</t>
  </si>
  <si>
    <t>Servicii certificare supraveghere SRAC</t>
  </si>
  <si>
    <t>79132000-8</t>
  </si>
  <si>
    <t>Serv spalare automobile</t>
  </si>
  <si>
    <t>50112300-6</t>
  </si>
  <si>
    <t>Deplasari in strainatate</t>
  </si>
  <si>
    <t>20.06.02</t>
  </si>
  <si>
    <t>………………………………………………………………………………………………………………………</t>
  </si>
  <si>
    <t>24+U31C177Q6:S27Q6:V43Q6:U43Q6:T43Q6:S43Q6:R43Q6:Q43</t>
  </si>
  <si>
    <t>Aparate audio/video</t>
  </si>
  <si>
    <t>32330000-5</t>
  </si>
  <si>
    <t>Echipament fotografic</t>
  </si>
  <si>
    <t>38650000-6</t>
  </si>
  <si>
    <t>Monitor</t>
  </si>
  <si>
    <t>33195100-4</t>
  </si>
  <si>
    <t>15800000-6</t>
  </si>
  <si>
    <t>Dulciuri</t>
  </si>
  <si>
    <t>15842300-5</t>
  </si>
  <si>
    <t>Pachete alimente</t>
  </si>
  <si>
    <t>15897300-5</t>
  </si>
  <si>
    <t>direcă</t>
  </si>
  <si>
    <t>Dumitrescu Claudiu</t>
  </si>
  <si>
    <t>37314500-7</t>
  </si>
  <si>
    <t>Cimpoaie 3 buc</t>
  </si>
  <si>
    <t>august</t>
  </si>
  <si>
    <t>Popescu Ciprian</t>
  </si>
  <si>
    <t>septebrie</t>
  </si>
  <si>
    <t>Final</t>
  </si>
  <si>
    <t xml:space="preserve">Nr. 5017/27.12.2024    </t>
  </si>
  <si>
    <t>PLANUL ANUAL AL ACHIZIŢIILOR  PE ANUL 2024</t>
  </si>
  <si>
    <t>Sursa de finanţare</t>
  </si>
  <si>
    <t>S V/V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</si>
</sst>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9]#,##0.00;\-#,##0.0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Times New Roman"/>
      <family val="1"/>
    </font>
    <font>
      <b/>
      <sz val="8"/>
      <color rgb="FF444444"/>
      <name val="Segoe UI"/>
      <family val="2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  <charset val="238"/>
    </font>
    <font>
      <sz val="12"/>
      <color theme="1"/>
      <name val="Times New Roman"/>
      <family val="1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vertical="center" wrapText="1"/>
    </xf>
    <xf numFmtId="0" fontId="0" fillId="0" borderId="0" xfId="0" applyBorder="1"/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0" fontId="4" fillId="0" borderId="0" xfId="0" applyFont="1"/>
    <xf numFmtId="2" fontId="2" fillId="0" borderId="0" xfId="0" applyNumberFormat="1" applyFont="1" applyFill="1" applyBorder="1"/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2" fontId="5" fillId="2" borderId="2" xfId="0" applyNumberFormat="1" applyFont="1" applyFill="1" applyBorder="1"/>
    <xf numFmtId="2" fontId="3" fillId="2" borderId="2" xfId="0" applyNumberFormat="1" applyFont="1" applyFill="1" applyBorder="1"/>
    <xf numFmtId="49" fontId="6" fillId="2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wrapText="1"/>
    </xf>
    <xf numFmtId="2" fontId="2" fillId="0" borderId="2" xfId="0" applyNumberFormat="1" applyFont="1" applyFill="1" applyBorder="1" applyAlignment="1">
      <alignment vertical="center"/>
    </xf>
    <xf numFmtId="2" fontId="6" fillId="0" borderId="2" xfId="0" applyNumberFormat="1" applyFont="1" applyFill="1" applyBorder="1" applyAlignment="1">
      <alignment vertical="center"/>
    </xf>
    <xf numFmtId="2" fontId="6" fillId="0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center" vertical="center"/>
    </xf>
    <xf numFmtId="16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2" fontId="6" fillId="0" borderId="2" xfId="0" applyNumberFormat="1" applyFont="1" applyFill="1" applyBorder="1"/>
    <xf numFmtId="2" fontId="2" fillId="3" borderId="0" xfId="0" applyNumberFormat="1" applyFont="1" applyFill="1" applyBorder="1"/>
    <xf numFmtId="2" fontId="2" fillId="0" borderId="2" xfId="0" applyNumberFormat="1" applyFont="1" applyFill="1" applyBorder="1"/>
    <xf numFmtId="2" fontId="0" fillId="0" borderId="0" xfId="0" applyNumberFormat="1" applyBorder="1"/>
    <xf numFmtId="2" fontId="2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wrapText="1"/>
    </xf>
    <xf numFmtId="2" fontId="6" fillId="2" borderId="2" xfId="0" applyNumberFormat="1" applyFont="1" applyFill="1" applyBorder="1"/>
    <xf numFmtId="0" fontId="6" fillId="2" borderId="2" xfId="0" applyFont="1" applyFill="1" applyBorder="1" applyAlignment="1"/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 vertical="center"/>
    </xf>
    <xf numFmtId="2" fontId="6" fillId="0" borderId="2" xfId="0" applyNumberFormat="1" applyFont="1" applyBorder="1"/>
    <xf numFmtId="0" fontId="6" fillId="0" borderId="2" xfId="0" applyFont="1" applyFill="1" applyBorder="1" applyAlignment="1">
      <alignment horizontal="center" vertical="center"/>
    </xf>
    <xf numFmtId="16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2" fontId="6" fillId="0" borderId="2" xfId="0" applyNumberFormat="1" applyFont="1" applyFill="1" applyBorder="1" applyAlignment="1">
      <alignment horizontal="right"/>
    </xf>
    <xf numFmtId="0" fontId="3" fillId="2" borderId="2" xfId="0" applyFont="1" applyFill="1" applyBorder="1" applyAlignment="1">
      <alignment horizontal="center"/>
    </xf>
    <xf numFmtId="2" fontId="6" fillId="2" borderId="2" xfId="0" applyNumberFormat="1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Font="1" applyBorder="1" applyAlignment="1">
      <alignment vertical="top" wrapText="1"/>
    </xf>
    <xf numFmtId="0" fontId="6" fillId="0" borderId="2" xfId="0" applyFont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6" fillId="2" borderId="2" xfId="0" applyFont="1" applyFill="1" applyBorder="1"/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2" fontId="6" fillId="2" borderId="2" xfId="0" applyNumberFormat="1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2" fontId="6" fillId="0" borderId="2" xfId="0" applyNumberFormat="1" applyFont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2" fontId="6" fillId="0" borderId="2" xfId="0" applyNumberFormat="1" applyFont="1" applyFill="1" applyBorder="1" applyAlignment="1">
      <alignment horizontal="center" vertical="center"/>
    </xf>
    <xf numFmtId="2" fontId="0" fillId="0" borderId="0" xfId="0" applyNumberFormat="1"/>
    <xf numFmtId="16" fontId="6" fillId="3" borderId="2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2" fontId="7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wrapText="1"/>
    </xf>
    <xf numFmtId="2" fontId="7" fillId="0" borderId="0" xfId="0" applyNumberFormat="1" applyFont="1" applyFill="1"/>
    <xf numFmtId="0" fontId="7" fillId="0" borderId="0" xfId="0" applyFont="1" applyFill="1" applyAlignment="1">
      <alignment horizontal="right" vertical="center"/>
    </xf>
    <xf numFmtId="0" fontId="7" fillId="0" borderId="0" xfId="0" applyFont="1" applyFill="1"/>
    <xf numFmtId="0" fontId="1" fillId="0" borderId="0" xfId="0" applyFont="1" applyFill="1"/>
    <xf numFmtId="2" fontId="2" fillId="0" borderId="2" xfId="0" applyNumberFormat="1" applyFont="1" applyBorder="1"/>
    <xf numFmtId="0" fontId="10" fillId="0" borderId="0" xfId="0" applyFont="1"/>
    <xf numFmtId="0" fontId="2" fillId="0" borderId="2" xfId="0" applyFont="1" applyFill="1" applyBorder="1" applyAlignment="1">
      <alignment horizontal="center" wrapText="1"/>
    </xf>
    <xf numFmtId="2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16" fontId="6" fillId="0" borderId="2" xfId="0" applyNumberFormat="1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2" fontId="2" fillId="3" borderId="2" xfId="0" applyNumberFormat="1" applyFont="1" applyFill="1" applyBorder="1" applyAlignment="1">
      <alignment vertical="center"/>
    </xf>
    <xf numFmtId="2" fontId="5" fillId="2" borderId="2" xfId="0" applyNumberFormat="1" applyFont="1" applyFill="1" applyBorder="1" applyAlignment="1">
      <alignment vertical="center"/>
    </xf>
    <xf numFmtId="2" fontId="5" fillId="2" borderId="2" xfId="0" applyNumberFormat="1" applyFont="1" applyFill="1" applyBorder="1" applyAlignment="1">
      <alignment horizontal="right"/>
    </xf>
    <xf numFmtId="2" fontId="2" fillId="0" borderId="2" xfId="0" applyNumberFormat="1" applyFont="1" applyFill="1" applyBorder="1" applyAlignment="1"/>
    <xf numFmtId="0" fontId="6" fillId="0" borderId="3" xfId="0" applyFont="1" applyFill="1" applyBorder="1" applyAlignment="1">
      <alignment horizontal="center" vertical="center"/>
    </xf>
    <xf numFmtId="2" fontId="6" fillId="0" borderId="3" xfId="0" applyNumberFormat="1" applyFont="1" applyFill="1" applyBorder="1" applyAlignment="1">
      <alignment horizontal="right"/>
    </xf>
    <xf numFmtId="16" fontId="6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wrapText="1"/>
    </xf>
    <xf numFmtId="0" fontId="5" fillId="2" borderId="2" xfId="0" applyFont="1" applyFill="1" applyBorder="1" applyAlignment="1">
      <alignment horizontal="center" vertical="center"/>
    </xf>
    <xf numFmtId="164" fontId="11" fillId="0" borderId="4" xfId="0" applyNumberFormat="1" applyFont="1" applyFill="1" applyBorder="1" applyAlignment="1">
      <alignment vertical="top" wrapText="1" readingOrder="1"/>
    </xf>
    <xf numFmtId="2" fontId="12" fillId="0" borderId="2" xfId="0" applyNumberFormat="1" applyFont="1" applyBorder="1" applyAlignment="1">
      <alignment horizontal="right"/>
    </xf>
    <xf numFmtId="2" fontId="2" fillId="0" borderId="2" xfId="0" applyNumberFormat="1" applyFont="1" applyBorder="1" applyAlignment="1">
      <alignment horizontal="right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right" vertical="center"/>
    </xf>
    <xf numFmtId="0" fontId="6" fillId="3" borderId="0" xfId="0" applyFont="1" applyFill="1" applyBorder="1" applyAlignment="1">
      <alignment horizontal="center" vertical="center"/>
    </xf>
    <xf numFmtId="16" fontId="6" fillId="3" borderId="0" xfId="0" applyNumberFormat="1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2" fontId="2" fillId="0" borderId="2" xfId="0" applyNumberFormat="1" applyFont="1" applyBorder="1" applyAlignment="1">
      <alignment vertical="top"/>
    </xf>
    <xf numFmtId="2" fontId="2" fillId="0" borderId="2" xfId="0" applyNumberFormat="1" applyFont="1" applyBorder="1" applyAlignment="1">
      <alignment horizontal="right" vertical="center"/>
    </xf>
    <xf numFmtId="2" fontId="5" fillId="2" borderId="2" xfId="0" applyNumberFormat="1" applyFont="1" applyFill="1" applyBorder="1" applyAlignment="1">
      <alignment horizontal="right" vertical="center"/>
    </xf>
    <xf numFmtId="2" fontId="2" fillId="0" borderId="3" xfId="0" applyNumberFormat="1" applyFont="1" applyFill="1" applyBorder="1" applyAlignment="1">
      <alignment horizontal="right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2" fontId="13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8"/>
  <sheetViews>
    <sheetView tabSelected="1" topLeftCell="A48" workbookViewId="0">
      <selection activeCell="J33" sqref="J33"/>
    </sheetView>
  </sheetViews>
  <sheetFormatPr defaultColWidth="9.109375" defaultRowHeight="14.4" x14ac:dyDescent="0.3"/>
  <cols>
    <col min="1" max="1" width="27.109375" customWidth="1"/>
    <col min="2" max="2" width="11.6640625" customWidth="1"/>
    <col min="3" max="3" width="10.44140625" bestFit="1" customWidth="1"/>
    <col min="4" max="4" width="13.5546875" customWidth="1"/>
    <col min="5" max="5" width="8.6640625" customWidth="1"/>
    <col min="6" max="6" width="7.5546875" customWidth="1"/>
    <col min="7" max="7" width="10" customWidth="1"/>
    <col min="8" max="8" width="9.5546875" customWidth="1"/>
    <col min="9" max="9" width="19.109375" customWidth="1"/>
    <col min="15" max="15" width="16.109375" customWidth="1"/>
    <col min="16" max="16" width="14.6640625" customWidth="1"/>
    <col min="17" max="17" width="15.5546875" customWidth="1"/>
  </cols>
  <sheetData>
    <row r="1" spans="1:17" x14ac:dyDescent="0.3">
      <c r="A1" s="1" t="s">
        <v>0</v>
      </c>
      <c r="B1" s="1"/>
      <c r="C1" s="2"/>
      <c r="D1" s="2"/>
      <c r="E1" s="2"/>
      <c r="F1" s="2"/>
      <c r="G1" s="3"/>
      <c r="H1" s="3"/>
      <c r="I1" s="93" t="s">
        <v>183</v>
      </c>
    </row>
    <row r="2" spans="1:17" ht="22.2" customHeight="1" x14ac:dyDescent="0.3">
      <c r="A2" s="4" t="s">
        <v>184</v>
      </c>
      <c r="B2" s="1"/>
      <c r="C2" s="2"/>
      <c r="D2" s="2"/>
      <c r="E2" s="2"/>
      <c r="F2" s="2"/>
      <c r="G2" s="3"/>
      <c r="H2" s="3"/>
      <c r="O2" s="5"/>
      <c r="P2" s="5"/>
    </row>
    <row r="3" spans="1:17" ht="61.2" customHeight="1" x14ac:dyDescent="0.3">
      <c r="A3" s="6" t="s">
        <v>185</v>
      </c>
      <c r="B3" s="6"/>
      <c r="C3" s="6"/>
      <c r="D3" s="6"/>
      <c r="E3" s="6"/>
      <c r="F3" s="6"/>
      <c r="G3" s="6"/>
      <c r="I3" s="6"/>
      <c r="O3" s="5"/>
      <c r="P3" s="5"/>
    </row>
    <row r="4" spans="1:17" ht="15" customHeight="1" x14ac:dyDescent="0.3">
      <c r="A4" s="7"/>
      <c r="B4" s="8"/>
      <c r="C4" s="8"/>
      <c r="D4" s="8"/>
      <c r="E4" s="8"/>
      <c r="F4" s="8"/>
      <c r="G4" s="9"/>
      <c r="H4" s="9"/>
      <c r="O4" s="5"/>
      <c r="P4" s="10"/>
    </row>
    <row r="5" spans="1:17" ht="52.8" customHeight="1" x14ac:dyDescent="0.3">
      <c r="A5" s="11" t="s">
        <v>1</v>
      </c>
      <c r="B5" s="11" t="s">
        <v>2</v>
      </c>
      <c r="C5" s="12" t="s">
        <v>3</v>
      </c>
      <c r="D5" s="12" t="s">
        <v>4</v>
      </c>
      <c r="E5" s="12" t="s">
        <v>186</v>
      </c>
      <c r="F5" s="11" t="s">
        <v>5</v>
      </c>
      <c r="G5" s="11" t="s">
        <v>6</v>
      </c>
      <c r="H5" s="11" t="s">
        <v>7</v>
      </c>
      <c r="I5" s="11" t="s">
        <v>8</v>
      </c>
      <c r="O5" s="5"/>
      <c r="P5" s="10"/>
    </row>
    <row r="6" spans="1:17" ht="52.8" x14ac:dyDescent="0.3">
      <c r="A6" s="15" t="s">
        <v>9</v>
      </c>
      <c r="B6" s="16" t="s">
        <v>10</v>
      </c>
      <c r="C6" s="17">
        <v>10800</v>
      </c>
      <c r="D6" s="18">
        <f>C6/1.19</f>
        <v>9075.6302521008402</v>
      </c>
      <c r="E6" s="101"/>
      <c r="F6" s="19"/>
      <c r="G6" s="19"/>
      <c r="H6" s="19"/>
      <c r="I6" s="19"/>
      <c r="K6" s="13"/>
      <c r="O6" s="5"/>
      <c r="P6" s="10"/>
      <c r="Q6" s="108" t="s">
        <v>164</v>
      </c>
    </row>
    <row r="7" spans="1:17" ht="22.2" customHeight="1" x14ac:dyDescent="0.3">
      <c r="A7" s="20" t="s">
        <v>18</v>
      </c>
      <c r="B7" s="24" t="s">
        <v>19</v>
      </c>
      <c r="C7" s="21">
        <v>10650</v>
      </c>
      <c r="D7" s="27">
        <v>4424.3689999999997</v>
      </c>
      <c r="E7" s="23" t="s">
        <v>187</v>
      </c>
      <c r="F7" s="24" t="s">
        <v>11</v>
      </c>
      <c r="G7" s="24" t="s">
        <v>17</v>
      </c>
      <c r="H7" s="25" t="s">
        <v>13</v>
      </c>
      <c r="I7" s="26" t="s">
        <v>14</v>
      </c>
      <c r="O7" s="5"/>
      <c r="P7" s="14"/>
      <c r="Q7" s="108">
        <v>147</v>
      </c>
    </row>
    <row r="8" spans="1:17" ht="15" customHeight="1" x14ac:dyDescent="0.3">
      <c r="A8" s="20" t="s">
        <v>20</v>
      </c>
      <c r="B8" s="31" t="s">
        <v>21</v>
      </c>
      <c r="C8" s="29">
        <v>150</v>
      </c>
      <c r="D8" s="27">
        <f t="shared" ref="D8:D69" si="0">C8/1.19</f>
        <v>126.05042016806723</v>
      </c>
      <c r="E8" s="23" t="s">
        <v>187</v>
      </c>
      <c r="F8" s="24" t="s">
        <v>11</v>
      </c>
      <c r="G8" s="24" t="s">
        <v>12</v>
      </c>
      <c r="H8" s="25" t="s">
        <v>13</v>
      </c>
      <c r="I8" s="26" t="s">
        <v>14</v>
      </c>
      <c r="O8" s="5"/>
      <c r="P8" s="14"/>
      <c r="Q8" s="108">
        <v>132</v>
      </c>
    </row>
    <row r="9" spans="1:17" ht="15" customHeight="1" x14ac:dyDescent="0.3">
      <c r="A9" s="32" t="s">
        <v>22</v>
      </c>
      <c r="B9" s="16" t="s">
        <v>23</v>
      </c>
      <c r="C9" s="17">
        <v>4000</v>
      </c>
      <c r="D9" s="33">
        <f t="shared" si="0"/>
        <v>3361.3445378151264</v>
      </c>
      <c r="E9" s="23" t="s">
        <v>187</v>
      </c>
      <c r="F9" s="34"/>
      <c r="G9" s="34"/>
      <c r="H9" s="34"/>
      <c r="I9" s="34"/>
      <c r="O9" s="5"/>
      <c r="P9" s="14"/>
      <c r="Q9" s="108">
        <v>3</v>
      </c>
    </row>
    <row r="10" spans="1:17" ht="15" customHeight="1" x14ac:dyDescent="0.3">
      <c r="A10" s="35" t="s">
        <v>24</v>
      </c>
      <c r="B10" s="36" t="s">
        <v>25</v>
      </c>
      <c r="C10" s="37">
        <v>4000</v>
      </c>
      <c r="D10" s="27">
        <f t="shared" si="0"/>
        <v>3361.3445378151264</v>
      </c>
      <c r="E10" s="23" t="s">
        <v>187</v>
      </c>
      <c r="F10" s="38" t="s">
        <v>11</v>
      </c>
      <c r="G10" s="38" t="s">
        <v>12</v>
      </c>
      <c r="H10" s="39" t="s">
        <v>13</v>
      </c>
      <c r="I10" s="40" t="s">
        <v>132</v>
      </c>
      <c r="O10" s="5"/>
      <c r="P10" s="28"/>
      <c r="Q10" s="108">
        <v>194</v>
      </c>
    </row>
    <row r="11" spans="1:17" ht="15" customHeight="1" x14ac:dyDescent="0.3">
      <c r="A11" s="32" t="s">
        <v>26</v>
      </c>
      <c r="B11" s="42" t="s">
        <v>27</v>
      </c>
      <c r="C11" s="17">
        <v>44300</v>
      </c>
      <c r="D11" s="33">
        <f t="shared" si="0"/>
        <v>37226.89075630252</v>
      </c>
      <c r="E11" s="23" t="s">
        <v>187</v>
      </c>
      <c r="F11" s="43"/>
      <c r="G11" s="43"/>
      <c r="H11" s="43"/>
      <c r="I11" s="43"/>
      <c r="O11" s="5"/>
      <c r="P11" s="14"/>
      <c r="Q11" s="108">
        <v>31</v>
      </c>
    </row>
    <row r="12" spans="1:17" ht="16.95" customHeight="1" x14ac:dyDescent="0.3">
      <c r="A12" s="35" t="s">
        <v>28</v>
      </c>
      <c r="B12" s="36" t="s">
        <v>29</v>
      </c>
      <c r="C12" s="92">
        <v>13908</v>
      </c>
      <c r="D12" s="27">
        <f t="shared" si="0"/>
        <v>11687.394957983193</v>
      </c>
      <c r="E12" s="23" t="s">
        <v>187</v>
      </c>
      <c r="F12" s="38" t="s">
        <v>11</v>
      </c>
      <c r="G12" s="38" t="s">
        <v>17</v>
      </c>
      <c r="H12" s="39" t="s">
        <v>13</v>
      </c>
      <c r="I12" s="40" t="s">
        <v>30</v>
      </c>
      <c r="O12" s="5"/>
      <c r="P12" s="30"/>
      <c r="Q12" s="108">
        <v>509</v>
      </c>
    </row>
    <row r="13" spans="1:17" ht="15" customHeight="1" x14ac:dyDescent="0.3">
      <c r="A13" s="35" t="s">
        <v>31</v>
      </c>
      <c r="B13" s="36" t="s">
        <v>32</v>
      </c>
      <c r="C13" s="92">
        <v>30932</v>
      </c>
      <c r="D13" s="27">
        <f t="shared" si="0"/>
        <v>25993.277310924372</v>
      </c>
      <c r="E13" s="23" t="s">
        <v>187</v>
      </c>
      <c r="F13" s="44" t="s">
        <v>11</v>
      </c>
      <c r="G13" s="38" t="s">
        <v>17</v>
      </c>
      <c r="H13" s="39" t="s">
        <v>13</v>
      </c>
      <c r="I13" s="40" t="s">
        <v>30</v>
      </c>
      <c r="Q13" s="108">
        <v>1045</v>
      </c>
    </row>
    <row r="14" spans="1:17" ht="15" customHeight="1" x14ac:dyDescent="0.3">
      <c r="A14" s="32" t="s">
        <v>33</v>
      </c>
      <c r="B14" s="42" t="s">
        <v>34</v>
      </c>
      <c r="C14" s="17">
        <v>10000</v>
      </c>
      <c r="D14" s="33">
        <f t="shared" si="0"/>
        <v>8403.361344537816</v>
      </c>
      <c r="E14" s="23" t="s">
        <v>187</v>
      </c>
      <c r="F14" s="43"/>
      <c r="G14" s="43"/>
      <c r="H14" s="43"/>
      <c r="I14" s="43"/>
      <c r="Q14" s="108">
        <v>376</v>
      </c>
    </row>
    <row r="15" spans="1:17" ht="15" customHeight="1" x14ac:dyDescent="0.3">
      <c r="A15" s="35" t="s">
        <v>35</v>
      </c>
      <c r="B15" s="36" t="s">
        <v>36</v>
      </c>
      <c r="C15" s="92">
        <v>4438</v>
      </c>
      <c r="D15" s="27">
        <f t="shared" si="0"/>
        <v>3729.4117647058824</v>
      </c>
      <c r="E15" s="23" t="s">
        <v>187</v>
      </c>
      <c r="F15" s="38" t="s">
        <v>11</v>
      </c>
      <c r="G15" s="38" t="s">
        <v>17</v>
      </c>
      <c r="H15" s="39" t="s">
        <v>13</v>
      </c>
      <c r="I15" s="40" t="s">
        <v>30</v>
      </c>
      <c r="Q15" s="108">
        <v>1</v>
      </c>
    </row>
    <row r="16" spans="1:17" ht="15" customHeight="1" x14ac:dyDescent="0.3">
      <c r="A16" s="45" t="s">
        <v>37</v>
      </c>
      <c r="B16" s="46" t="s">
        <v>38</v>
      </c>
      <c r="C16" s="118">
        <v>5562</v>
      </c>
      <c r="D16" s="27">
        <f t="shared" si="0"/>
        <v>4673.9495798319331</v>
      </c>
      <c r="E16" s="23" t="s">
        <v>187</v>
      </c>
      <c r="F16" s="46" t="s">
        <v>11</v>
      </c>
      <c r="G16" s="38" t="s">
        <v>17</v>
      </c>
      <c r="H16" s="39" t="s">
        <v>13</v>
      </c>
      <c r="I16" s="47" t="s">
        <v>30</v>
      </c>
      <c r="Q16" s="108">
        <v>14</v>
      </c>
    </row>
    <row r="17" spans="1:17" ht="15" customHeight="1" x14ac:dyDescent="0.3">
      <c r="A17" s="32" t="s">
        <v>39</v>
      </c>
      <c r="B17" s="16" t="s">
        <v>40</v>
      </c>
      <c r="C17" s="17">
        <v>22800</v>
      </c>
      <c r="D17" s="33">
        <f t="shared" si="0"/>
        <v>19159.663865546219</v>
      </c>
      <c r="E17" s="23" t="s">
        <v>187</v>
      </c>
      <c r="F17" s="48"/>
      <c r="G17" s="48"/>
      <c r="H17" s="48"/>
      <c r="I17" s="48"/>
      <c r="Q17" s="108">
        <v>89</v>
      </c>
    </row>
    <row r="18" spans="1:17" ht="15" customHeight="1" x14ac:dyDescent="0.3">
      <c r="A18" s="49" t="s">
        <v>41</v>
      </c>
      <c r="B18" s="36" t="s">
        <v>42</v>
      </c>
      <c r="C18" s="53">
        <v>22800</v>
      </c>
      <c r="D18" s="22">
        <f t="shared" si="0"/>
        <v>19159.663865546219</v>
      </c>
      <c r="E18" s="23" t="s">
        <v>187</v>
      </c>
      <c r="F18" s="38" t="s">
        <v>11</v>
      </c>
      <c r="G18" s="38" t="s">
        <v>17</v>
      </c>
      <c r="H18" s="39" t="s">
        <v>13</v>
      </c>
      <c r="I18" s="50" t="s">
        <v>43</v>
      </c>
      <c r="Q18" s="108">
        <v>9</v>
      </c>
    </row>
    <row r="19" spans="1:17" ht="15" customHeight="1" x14ac:dyDescent="0.3">
      <c r="A19" s="32" t="s">
        <v>44</v>
      </c>
      <c r="B19" s="16" t="s">
        <v>45</v>
      </c>
      <c r="C19" s="17">
        <v>7500</v>
      </c>
      <c r="D19" s="33">
        <f t="shared" si="0"/>
        <v>6302.5210084033615</v>
      </c>
      <c r="E19" s="23" t="s">
        <v>187</v>
      </c>
      <c r="F19" s="48"/>
      <c r="G19" s="48"/>
      <c r="H19" s="48"/>
      <c r="I19" s="48"/>
      <c r="Q19" s="108">
        <v>9</v>
      </c>
    </row>
    <row r="20" spans="1:17" ht="15" customHeight="1" x14ac:dyDescent="0.3">
      <c r="A20" s="51" t="s">
        <v>46</v>
      </c>
      <c r="B20" s="52" t="s">
        <v>47</v>
      </c>
      <c r="C20" s="53">
        <v>1000</v>
      </c>
      <c r="D20" s="27">
        <f t="shared" si="0"/>
        <v>840.3361344537816</v>
      </c>
      <c r="E20" s="23" t="s">
        <v>187</v>
      </c>
      <c r="F20" s="52" t="s">
        <v>11</v>
      </c>
      <c r="G20" s="24" t="s">
        <v>17</v>
      </c>
      <c r="H20" s="25" t="s">
        <v>13</v>
      </c>
      <c r="I20" s="54" t="s">
        <v>48</v>
      </c>
      <c r="Q20" s="108">
        <v>416</v>
      </c>
    </row>
    <row r="21" spans="1:17" ht="15" customHeight="1" x14ac:dyDescent="0.3">
      <c r="A21" s="51" t="s">
        <v>49</v>
      </c>
      <c r="B21" s="52" t="s">
        <v>50</v>
      </c>
      <c r="C21" s="53">
        <v>845</v>
      </c>
      <c r="D21" s="41" t="s">
        <v>51</v>
      </c>
      <c r="E21" s="23" t="s">
        <v>187</v>
      </c>
      <c r="F21" s="52" t="s">
        <v>56</v>
      </c>
      <c r="G21" s="24" t="s">
        <v>17</v>
      </c>
      <c r="H21" s="25" t="s">
        <v>13</v>
      </c>
      <c r="I21" s="54" t="s">
        <v>48</v>
      </c>
      <c r="Q21" s="108">
        <v>178</v>
      </c>
    </row>
    <row r="22" spans="1:17" ht="15" customHeight="1" x14ac:dyDescent="0.3">
      <c r="A22" s="51" t="s">
        <v>52</v>
      </c>
      <c r="B22" s="52" t="s">
        <v>53</v>
      </c>
      <c r="C22" s="53">
        <v>5655</v>
      </c>
      <c r="D22" s="27">
        <f t="shared" si="0"/>
        <v>4752.1008403361348</v>
      </c>
      <c r="E22" s="23" t="s">
        <v>187</v>
      </c>
      <c r="F22" s="52" t="s">
        <v>11</v>
      </c>
      <c r="G22" s="24" t="s">
        <v>17</v>
      </c>
      <c r="H22" s="25" t="s">
        <v>13</v>
      </c>
      <c r="I22" s="54" t="s">
        <v>48</v>
      </c>
      <c r="Q22" s="108">
        <v>189</v>
      </c>
    </row>
    <row r="23" spans="1:17" ht="12.6" customHeight="1" x14ac:dyDescent="0.3">
      <c r="A23" s="32" t="s">
        <v>54</v>
      </c>
      <c r="B23" s="55" t="s">
        <v>55</v>
      </c>
      <c r="C23" s="17">
        <v>99580</v>
      </c>
      <c r="D23" s="33">
        <f t="shared" si="0"/>
        <v>83680.672268907569</v>
      </c>
      <c r="E23" s="23" t="s">
        <v>187</v>
      </c>
      <c r="F23" s="56" t="s">
        <v>56</v>
      </c>
      <c r="G23" s="56" t="s">
        <v>17</v>
      </c>
      <c r="H23" s="48" t="s">
        <v>13</v>
      </c>
      <c r="I23" s="48"/>
      <c r="Q23" s="108">
        <v>55</v>
      </c>
    </row>
    <row r="24" spans="1:17" ht="15" customHeight="1" x14ac:dyDescent="0.3">
      <c r="A24" s="94" t="s">
        <v>57</v>
      </c>
      <c r="B24" s="96" t="s">
        <v>58</v>
      </c>
      <c r="C24" s="102">
        <v>84580</v>
      </c>
      <c r="D24" s="95" t="s">
        <v>59</v>
      </c>
      <c r="E24" s="23" t="s">
        <v>187</v>
      </c>
      <c r="F24" s="44" t="s">
        <v>11</v>
      </c>
      <c r="G24" s="57" t="s">
        <v>17</v>
      </c>
      <c r="H24" s="97" t="s">
        <v>13</v>
      </c>
      <c r="I24" s="58" t="s">
        <v>43</v>
      </c>
      <c r="Q24" s="108">
        <v>509</v>
      </c>
    </row>
    <row r="25" spans="1:17" ht="15" customHeight="1" x14ac:dyDescent="0.3">
      <c r="A25" s="20" t="s">
        <v>60</v>
      </c>
      <c r="B25" s="24" t="s">
        <v>61</v>
      </c>
      <c r="C25" s="102">
        <v>15000</v>
      </c>
      <c r="D25" s="29">
        <f t="shared" si="0"/>
        <v>12605.042016806723</v>
      </c>
      <c r="E25" s="23" t="s">
        <v>187</v>
      </c>
      <c r="F25" s="44" t="s">
        <v>11</v>
      </c>
      <c r="G25" s="38" t="s">
        <v>62</v>
      </c>
      <c r="H25" s="39" t="s">
        <v>13</v>
      </c>
      <c r="I25" s="58" t="s">
        <v>43</v>
      </c>
      <c r="Q25" s="108">
        <v>10</v>
      </c>
    </row>
    <row r="26" spans="1:17" ht="15" customHeight="1" x14ac:dyDescent="0.3">
      <c r="A26" s="59" t="s">
        <v>63</v>
      </c>
      <c r="B26" s="16" t="s">
        <v>64</v>
      </c>
      <c r="C26" s="17">
        <v>24400</v>
      </c>
      <c r="D26" s="33">
        <f t="shared" si="0"/>
        <v>20504.201680672271</v>
      </c>
      <c r="E26" s="23" t="s">
        <v>187</v>
      </c>
      <c r="F26" s="60"/>
      <c r="G26" s="60"/>
      <c r="H26" s="60"/>
      <c r="I26" s="48"/>
      <c r="Q26" s="108">
        <v>6</v>
      </c>
    </row>
    <row r="27" spans="1:17" ht="15" customHeight="1" x14ac:dyDescent="0.3">
      <c r="A27" s="35" t="s">
        <v>65</v>
      </c>
      <c r="B27" s="36" t="s">
        <v>66</v>
      </c>
      <c r="C27" s="110">
        <v>659</v>
      </c>
      <c r="D27" s="27">
        <f t="shared" si="0"/>
        <v>553.78151260504205</v>
      </c>
      <c r="E27" s="23" t="s">
        <v>187</v>
      </c>
      <c r="F27" s="36" t="s">
        <v>11</v>
      </c>
      <c r="G27" s="38" t="s">
        <v>17</v>
      </c>
      <c r="H27" s="39" t="s">
        <v>13</v>
      </c>
      <c r="I27" s="40" t="s">
        <v>30</v>
      </c>
      <c r="Q27" s="108">
        <v>109</v>
      </c>
    </row>
    <row r="28" spans="1:17" ht="15" customHeight="1" x14ac:dyDescent="0.3">
      <c r="A28" s="35" t="s">
        <v>67</v>
      </c>
      <c r="B28" s="36" t="s">
        <v>68</v>
      </c>
      <c r="C28" s="110">
        <v>14241</v>
      </c>
      <c r="D28" s="27">
        <f t="shared" si="0"/>
        <v>11967.226890756303</v>
      </c>
      <c r="E28" s="23" t="s">
        <v>187</v>
      </c>
      <c r="F28" s="36" t="s">
        <v>11</v>
      </c>
      <c r="G28" s="38" t="s">
        <v>17</v>
      </c>
      <c r="H28" s="39" t="s">
        <v>13</v>
      </c>
      <c r="I28" s="40" t="s">
        <v>30</v>
      </c>
      <c r="Q28" s="108">
        <v>704</v>
      </c>
    </row>
    <row r="29" spans="1:17" ht="18" customHeight="1" x14ac:dyDescent="0.3">
      <c r="A29" s="35" t="s">
        <v>69</v>
      </c>
      <c r="B29" s="36" t="s">
        <v>70</v>
      </c>
      <c r="C29" s="119">
        <v>9500</v>
      </c>
      <c r="D29" s="22">
        <f t="shared" si="0"/>
        <v>7983.1932773109247</v>
      </c>
      <c r="E29" s="23" t="s">
        <v>187</v>
      </c>
      <c r="F29" s="36" t="s">
        <v>11</v>
      </c>
      <c r="G29" s="38" t="s">
        <v>17</v>
      </c>
      <c r="H29" s="39" t="s">
        <v>13</v>
      </c>
      <c r="I29" s="40" t="s">
        <v>30</v>
      </c>
      <c r="Q29" s="108">
        <v>7</v>
      </c>
    </row>
    <row r="30" spans="1:17" ht="15" customHeight="1" x14ac:dyDescent="0.3">
      <c r="A30" s="15" t="s">
        <v>71</v>
      </c>
      <c r="B30" s="63" t="s">
        <v>72</v>
      </c>
      <c r="C30" s="120">
        <v>331700</v>
      </c>
      <c r="D30" s="64">
        <f t="shared" si="0"/>
        <v>278739.49579831935</v>
      </c>
      <c r="E30" s="23" t="s">
        <v>187</v>
      </c>
      <c r="F30" s="34"/>
      <c r="G30" s="34"/>
      <c r="H30" s="34"/>
      <c r="I30" s="34"/>
      <c r="Q30" s="108">
        <v>9</v>
      </c>
    </row>
    <row r="31" spans="1:17" ht="15" customHeight="1" x14ac:dyDescent="0.3">
      <c r="A31" s="35" t="s">
        <v>73</v>
      </c>
      <c r="B31" s="36" t="s">
        <v>74</v>
      </c>
      <c r="C31" s="92">
        <v>1200</v>
      </c>
      <c r="D31" s="27">
        <f t="shared" si="0"/>
        <v>1008.4033613445379</v>
      </c>
      <c r="E31" s="23" t="s">
        <v>187</v>
      </c>
      <c r="F31" s="36" t="s">
        <v>11</v>
      </c>
      <c r="G31" s="38" t="s">
        <v>17</v>
      </c>
      <c r="H31" s="39" t="s">
        <v>13</v>
      </c>
      <c r="I31" s="40" t="s">
        <v>133</v>
      </c>
      <c r="Q31" s="108">
        <v>348</v>
      </c>
    </row>
    <row r="32" spans="1:17" ht="15" customHeight="1" x14ac:dyDescent="0.3">
      <c r="A32" s="35" t="s">
        <v>18</v>
      </c>
      <c r="B32" s="36" t="s">
        <v>19</v>
      </c>
      <c r="C32" s="92">
        <v>2500</v>
      </c>
      <c r="D32" s="27"/>
      <c r="E32" s="23" t="s">
        <v>187</v>
      </c>
      <c r="F32" s="36" t="s">
        <v>11</v>
      </c>
      <c r="G32" s="38" t="s">
        <v>17</v>
      </c>
      <c r="H32" s="39" t="s">
        <v>13</v>
      </c>
      <c r="I32" s="117" t="s">
        <v>43</v>
      </c>
      <c r="O32" s="92"/>
      <c r="Q32" s="108">
        <v>339</v>
      </c>
    </row>
    <row r="33" spans="1:17" ht="15.6" customHeight="1" x14ac:dyDescent="0.3">
      <c r="A33" s="35" t="s">
        <v>15</v>
      </c>
      <c r="B33" s="36" t="s">
        <v>16</v>
      </c>
      <c r="C33" s="92">
        <v>3200</v>
      </c>
      <c r="D33" s="27"/>
      <c r="E33" s="23" t="s">
        <v>187</v>
      </c>
      <c r="F33" s="36" t="s">
        <v>11</v>
      </c>
      <c r="G33" s="38" t="s">
        <v>17</v>
      </c>
      <c r="H33" s="39" t="s">
        <v>13</v>
      </c>
      <c r="I33" s="40" t="s">
        <v>145</v>
      </c>
      <c r="J33" s="40"/>
      <c r="O33" s="92">
        <v>1200</v>
      </c>
      <c r="Q33" s="108">
        <v>35.24</v>
      </c>
    </row>
    <row r="34" spans="1:17" ht="15" customHeight="1" x14ac:dyDescent="0.3">
      <c r="A34" s="35" t="s">
        <v>143</v>
      </c>
      <c r="B34" s="36" t="s">
        <v>144</v>
      </c>
      <c r="C34" s="92">
        <v>7725</v>
      </c>
      <c r="D34" s="27"/>
      <c r="E34" s="23" t="s">
        <v>187</v>
      </c>
      <c r="F34" s="36" t="s">
        <v>11</v>
      </c>
      <c r="G34" s="38" t="s">
        <v>17</v>
      </c>
      <c r="H34" s="39" t="s">
        <v>13</v>
      </c>
      <c r="I34" s="40" t="s">
        <v>145</v>
      </c>
      <c r="O34" s="92">
        <v>2500</v>
      </c>
      <c r="Q34" s="108">
        <v>283</v>
      </c>
    </row>
    <row r="35" spans="1:17" ht="15" customHeight="1" x14ac:dyDescent="0.3">
      <c r="A35" s="35" t="s">
        <v>157</v>
      </c>
      <c r="B35" s="36" t="s">
        <v>158</v>
      </c>
      <c r="C35" s="92">
        <v>1925</v>
      </c>
      <c r="D35" s="27"/>
      <c r="E35" s="23" t="s">
        <v>187</v>
      </c>
      <c r="F35" s="36" t="s">
        <v>11</v>
      </c>
      <c r="G35" s="38" t="s">
        <v>17</v>
      </c>
      <c r="H35" s="39" t="s">
        <v>13</v>
      </c>
      <c r="I35" s="40" t="s">
        <v>148</v>
      </c>
      <c r="O35" s="92">
        <v>3200</v>
      </c>
      <c r="Q35" s="108">
        <v>64</v>
      </c>
    </row>
    <row r="36" spans="1:17" ht="15" customHeight="1" x14ac:dyDescent="0.3">
      <c r="A36" s="35" t="s">
        <v>146</v>
      </c>
      <c r="B36" s="36" t="s">
        <v>147</v>
      </c>
      <c r="C36" s="92">
        <v>350</v>
      </c>
      <c r="D36" s="27"/>
      <c r="E36" s="23" t="s">
        <v>187</v>
      </c>
      <c r="F36" s="36" t="s">
        <v>11</v>
      </c>
      <c r="G36" s="38" t="s">
        <v>17</v>
      </c>
      <c r="H36" s="39" t="s">
        <v>13</v>
      </c>
      <c r="I36" s="40" t="s">
        <v>148</v>
      </c>
      <c r="O36" s="92">
        <v>7725</v>
      </c>
      <c r="Q36" s="108">
        <v>9</v>
      </c>
    </row>
    <row r="37" spans="1:17" ht="15" customHeight="1" x14ac:dyDescent="0.3">
      <c r="A37" s="35" t="s">
        <v>140</v>
      </c>
      <c r="B37" s="36" t="s">
        <v>135</v>
      </c>
      <c r="C37" s="92">
        <v>91357</v>
      </c>
      <c r="D37" s="27"/>
      <c r="E37" s="23" t="s">
        <v>187</v>
      </c>
      <c r="F37" s="36" t="s">
        <v>11</v>
      </c>
      <c r="G37" s="38" t="s">
        <v>17</v>
      </c>
      <c r="H37" s="39" t="s">
        <v>13</v>
      </c>
      <c r="I37" s="40" t="s">
        <v>133</v>
      </c>
      <c r="O37" s="92">
        <v>1925</v>
      </c>
      <c r="Q37" s="108">
        <v>78</v>
      </c>
    </row>
    <row r="38" spans="1:17" ht="15" customHeight="1" x14ac:dyDescent="0.3">
      <c r="A38" s="35" t="s">
        <v>76</v>
      </c>
      <c r="B38" s="38">
        <v>55100000</v>
      </c>
      <c r="C38" s="92">
        <v>34118</v>
      </c>
      <c r="D38" s="27">
        <f t="shared" si="0"/>
        <v>28670.588235294119</v>
      </c>
      <c r="E38" s="23" t="s">
        <v>187</v>
      </c>
      <c r="F38" s="36" t="s">
        <v>11</v>
      </c>
      <c r="G38" s="38" t="s">
        <v>17</v>
      </c>
      <c r="H38" s="39" t="s">
        <v>13</v>
      </c>
      <c r="I38" s="40" t="s">
        <v>133</v>
      </c>
      <c r="O38" s="92">
        <v>350</v>
      </c>
      <c r="Q38" s="108">
        <v>1</v>
      </c>
    </row>
    <row r="39" spans="1:17" ht="15" customHeight="1" x14ac:dyDescent="0.3">
      <c r="A39" s="65" t="s">
        <v>77</v>
      </c>
      <c r="B39" s="36" t="s">
        <v>78</v>
      </c>
      <c r="C39" s="110">
        <v>45000</v>
      </c>
      <c r="D39" s="27">
        <f t="shared" si="0"/>
        <v>37815.126050420171</v>
      </c>
      <c r="E39" s="23" t="s">
        <v>187</v>
      </c>
      <c r="F39" s="36" t="s">
        <v>11</v>
      </c>
      <c r="G39" s="38" t="s">
        <v>12</v>
      </c>
      <c r="H39" s="39" t="s">
        <v>13</v>
      </c>
      <c r="I39" s="40" t="s">
        <v>133</v>
      </c>
      <c r="O39" s="92">
        <v>91357</v>
      </c>
      <c r="Q39" s="108">
        <v>9</v>
      </c>
    </row>
    <row r="40" spans="1:17" ht="15" customHeight="1" x14ac:dyDescent="0.3">
      <c r="A40" s="65" t="s">
        <v>79</v>
      </c>
      <c r="B40" s="36" t="s">
        <v>80</v>
      </c>
      <c r="C40" s="110">
        <v>5000</v>
      </c>
      <c r="D40" s="27">
        <f t="shared" si="0"/>
        <v>4201.680672268908</v>
      </c>
      <c r="E40" s="23" t="s">
        <v>187</v>
      </c>
      <c r="F40" s="36" t="s">
        <v>11</v>
      </c>
      <c r="G40" s="38" t="s">
        <v>17</v>
      </c>
      <c r="H40" s="39" t="s">
        <v>13</v>
      </c>
      <c r="I40" s="40" t="s">
        <v>133</v>
      </c>
      <c r="O40" s="37">
        <v>34118</v>
      </c>
      <c r="Q40" s="108">
        <v>1077</v>
      </c>
    </row>
    <row r="41" spans="1:17" ht="14.4" customHeight="1" x14ac:dyDescent="0.3">
      <c r="A41" s="65" t="s">
        <v>81</v>
      </c>
      <c r="B41" s="36" t="s">
        <v>82</v>
      </c>
      <c r="C41" s="110">
        <v>3420</v>
      </c>
      <c r="D41" s="27">
        <f t="shared" si="0"/>
        <v>2873.9495798319331</v>
      </c>
      <c r="E41" s="23" t="s">
        <v>187</v>
      </c>
      <c r="F41" s="36" t="s">
        <v>11</v>
      </c>
      <c r="G41" s="38" t="s">
        <v>83</v>
      </c>
      <c r="H41" s="39" t="s">
        <v>13</v>
      </c>
      <c r="I41" s="40" t="s">
        <v>84</v>
      </c>
      <c r="O41" s="61">
        <v>45000</v>
      </c>
      <c r="Q41" s="108">
        <v>5</v>
      </c>
    </row>
    <row r="42" spans="1:17" ht="15" customHeight="1" x14ac:dyDescent="0.3">
      <c r="A42" s="65" t="s">
        <v>149</v>
      </c>
      <c r="B42" s="36" t="s">
        <v>136</v>
      </c>
      <c r="C42" s="110">
        <v>15000</v>
      </c>
      <c r="D42" s="27">
        <f t="shared" si="0"/>
        <v>12605.042016806723</v>
      </c>
      <c r="E42" s="23" t="s">
        <v>187</v>
      </c>
      <c r="F42" s="36" t="s">
        <v>56</v>
      </c>
      <c r="G42" s="38" t="s">
        <v>137</v>
      </c>
      <c r="H42" s="39" t="s">
        <v>13</v>
      </c>
      <c r="I42" s="40" t="s">
        <v>84</v>
      </c>
      <c r="O42" s="109">
        <v>5000</v>
      </c>
      <c r="Q42" s="108">
        <v>1</v>
      </c>
    </row>
    <row r="43" spans="1:17" ht="16.8" customHeight="1" x14ac:dyDescent="0.3">
      <c r="A43" t="s">
        <v>141</v>
      </c>
      <c r="B43" s="103" t="s">
        <v>142</v>
      </c>
      <c r="C43" s="121">
        <v>800</v>
      </c>
      <c r="D43" s="27">
        <f t="shared" si="0"/>
        <v>672.26890756302521</v>
      </c>
      <c r="E43" s="23" t="s">
        <v>187</v>
      </c>
      <c r="F43" s="36" t="s">
        <v>56</v>
      </c>
      <c r="G43" s="38" t="s">
        <v>17</v>
      </c>
      <c r="H43" s="39" t="s">
        <v>13</v>
      </c>
      <c r="I43" s="40" t="s">
        <v>84</v>
      </c>
      <c r="O43" s="61">
        <v>3420</v>
      </c>
      <c r="Q43" s="108">
        <v>178</v>
      </c>
    </row>
    <row r="44" spans="1:17" ht="15" customHeight="1" x14ac:dyDescent="0.3">
      <c r="A44" s="65" t="s">
        <v>138</v>
      </c>
      <c r="B44" s="36" t="s">
        <v>139</v>
      </c>
      <c r="C44" s="110">
        <v>4150</v>
      </c>
      <c r="D44" s="27">
        <f t="shared" si="0"/>
        <v>3487.3949579831933</v>
      </c>
      <c r="E44" s="23" t="s">
        <v>187</v>
      </c>
      <c r="F44" s="36" t="s">
        <v>56</v>
      </c>
      <c r="G44" s="38" t="s">
        <v>12</v>
      </c>
      <c r="H44" s="39" t="s">
        <v>13</v>
      </c>
      <c r="I44" s="40" t="s">
        <v>84</v>
      </c>
      <c r="O44" s="61">
        <v>15000</v>
      </c>
      <c r="Q44" s="108">
        <v>158</v>
      </c>
    </row>
    <row r="45" spans="1:17" ht="15" customHeight="1" x14ac:dyDescent="0.3">
      <c r="A45" s="65" t="s">
        <v>150</v>
      </c>
      <c r="B45" s="36" t="s">
        <v>151</v>
      </c>
      <c r="C45" s="110">
        <v>2558</v>
      </c>
      <c r="D45" s="27">
        <f t="shared" si="0"/>
        <v>2149.5798319327732</v>
      </c>
      <c r="E45" s="23" t="s">
        <v>187</v>
      </c>
      <c r="F45" s="36" t="s">
        <v>56</v>
      </c>
      <c r="G45" s="38" t="s">
        <v>62</v>
      </c>
      <c r="H45" s="39" t="s">
        <v>13</v>
      </c>
      <c r="I45" s="40" t="s">
        <v>87</v>
      </c>
      <c r="O45" s="104">
        <v>800</v>
      </c>
      <c r="Q45" s="108">
        <v>158</v>
      </c>
    </row>
    <row r="46" spans="1:17" ht="15" customHeight="1" x14ac:dyDescent="0.3">
      <c r="A46" s="65" t="s">
        <v>153</v>
      </c>
      <c r="B46" s="36" t="s">
        <v>152</v>
      </c>
      <c r="C46" s="110">
        <v>300</v>
      </c>
      <c r="D46" s="27">
        <f t="shared" si="0"/>
        <v>252.10084033613447</v>
      </c>
      <c r="E46" s="23" t="s">
        <v>187</v>
      </c>
      <c r="F46" s="36" t="s">
        <v>56</v>
      </c>
      <c r="G46" s="38" t="s">
        <v>62</v>
      </c>
      <c r="H46" s="39" t="s">
        <v>13</v>
      </c>
      <c r="I46" s="40" t="s">
        <v>156</v>
      </c>
      <c r="O46" s="61">
        <v>4150</v>
      </c>
      <c r="Q46" s="108">
        <v>145</v>
      </c>
    </row>
    <row r="47" spans="1:17" ht="15" customHeight="1" x14ac:dyDescent="0.3">
      <c r="A47" s="65" t="s">
        <v>159</v>
      </c>
      <c r="B47" s="36" t="s">
        <v>160</v>
      </c>
      <c r="C47" s="110">
        <v>500</v>
      </c>
      <c r="D47" s="27">
        <f t="shared" si="0"/>
        <v>420.1680672268908</v>
      </c>
      <c r="E47" s="23" t="s">
        <v>187</v>
      </c>
      <c r="F47" s="36" t="s">
        <v>11</v>
      </c>
      <c r="G47" s="38" t="s">
        <v>17</v>
      </c>
      <c r="H47" s="39" t="s">
        <v>13</v>
      </c>
      <c r="I47" s="40" t="s">
        <v>48</v>
      </c>
      <c r="O47" s="61">
        <v>2558</v>
      </c>
      <c r="Q47" s="108">
        <v>66</v>
      </c>
    </row>
    <row r="48" spans="1:17" ht="15" customHeight="1" x14ac:dyDescent="0.3">
      <c r="A48" s="65" t="s">
        <v>154</v>
      </c>
      <c r="B48" s="36" t="s">
        <v>155</v>
      </c>
      <c r="C48" s="110">
        <v>1700</v>
      </c>
      <c r="D48" s="27">
        <f t="shared" si="0"/>
        <v>1428.5714285714287</v>
      </c>
      <c r="E48" s="23" t="s">
        <v>187</v>
      </c>
      <c r="F48" s="36" t="s">
        <v>56</v>
      </c>
      <c r="G48" s="38" t="s">
        <v>62</v>
      </c>
      <c r="H48" s="39" t="s">
        <v>13</v>
      </c>
      <c r="I48" s="40" t="s">
        <v>156</v>
      </c>
      <c r="O48" s="61">
        <v>300</v>
      </c>
      <c r="Q48" s="108">
        <v>127</v>
      </c>
    </row>
    <row r="49" spans="1:17" ht="15" customHeight="1" x14ac:dyDescent="0.3">
      <c r="A49" s="65" t="s">
        <v>85</v>
      </c>
      <c r="B49" s="36" t="s">
        <v>86</v>
      </c>
      <c r="C49" s="110">
        <v>3798</v>
      </c>
      <c r="D49" s="27">
        <f t="shared" si="0"/>
        <v>3191.5966386554624</v>
      </c>
      <c r="E49" s="23" t="s">
        <v>187</v>
      </c>
      <c r="F49" s="36" t="s">
        <v>11</v>
      </c>
      <c r="G49" s="38" t="s">
        <v>17</v>
      </c>
      <c r="H49" s="39" t="s">
        <v>13</v>
      </c>
      <c r="I49" s="40" t="s">
        <v>84</v>
      </c>
      <c r="O49" s="61">
        <v>500</v>
      </c>
      <c r="Q49" s="108">
        <v>145.30000000000001</v>
      </c>
    </row>
    <row r="50" spans="1:17" ht="15" customHeight="1" x14ac:dyDescent="0.3">
      <c r="A50" s="65" t="s">
        <v>88</v>
      </c>
      <c r="B50" s="36" t="s">
        <v>89</v>
      </c>
      <c r="C50" s="110">
        <v>390</v>
      </c>
      <c r="D50" s="27">
        <f>C50</f>
        <v>390</v>
      </c>
      <c r="E50" s="23" t="s">
        <v>187</v>
      </c>
      <c r="F50" s="36" t="s">
        <v>11</v>
      </c>
      <c r="G50" s="38" t="s">
        <v>17</v>
      </c>
      <c r="H50" s="39" t="s">
        <v>13</v>
      </c>
      <c r="I50" s="40" t="s">
        <v>134</v>
      </c>
      <c r="O50" s="61">
        <v>1700</v>
      </c>
      <c r="Q50" s="108">
        <v>0.6</v>
      </c>
    </row>
    <row r="51" spans="1:17" ht="15" customHeight="1" x14ac:dyDescent="0.3">
      <c r="A51" s="65" t="s">
        <v>90</v>
      </c>
      <c r="B51" s="36" t="s">
        <v>91</v>
      </c>
      <c r="C51" s="110">
        <v>2400</v>
      </c>
      <c r="D51" s="27">
        <f t="shared" si="0"/>
        <v>2016.8067226890757</v>
      </c>
      <c r="E51" s="23" t="s">
        <v>187</v>
      </c>
      <c r="F51" s="36" t="s">
        <v>11</v>
      </c>
      <c r="G51" s="38" t="s">
        <v>62</v>
      </c>
      <c r="H51" s="39" t="s">
        <v>13</v>
      </c>
      <c r="I51" s="40" t="s">
        <v>84</v>
      </c>
      <c r="O51" s="61">
        <v>3798</v>
      </c>
      <c r="Q51" s="108">
        <v>178</v>
      </c>
    </row>
    <row r="52" spans="1:17" ht="15" customHeight="1" x14ac:dyDescent="0.3">
      <c r="A52" s="65" t="s">
        <v>92</v>
      </c>
      <c r="B52" s="36" t="s">
        <v>93</v>
      </c>
      <c r="C52" s="119">
        <v>7500</v>
      </c>
      <c r="D52" s="27">
        <f t="shared" si="0"/>
        <v>6302.5210084033615</v>
      </c>
      <c r="E52" s="23" t="s">
        <v>187</v>
      </c>
      <c r="F52" s="36" t="s">
        <v>11</v>
      </c>
      <c r="G52" s="38" t="s">
        <v>94</v>
      </c>
      <c r="H52" s="39" t="s">
        <v>13</v>
      </c>
      <c r="I52" s="40" t="s">
        <v>84</v>
      </c>
      <c r="O52" s="61">
        <v>390</v>
      </c>
      <c r="Q52" s="108">
        <v>134</v>
      </c>
    </row>
    <row r="53" spans="1:17" ht="16.2" customHeight="1" x14ac:dyDescent="0.3">
      <c r="A53" s="65" t="s">
        <v>95</v>
      </c>
      <c r="B53" s="36" t="s">
        <v>96</v>
      </c>
      <c r="C53" s="110">
        <v>37263</v>
      </c>
      <c r="D53" s="27">
        <f t="shared" si="0"/>
        <v>31313.44537815126</v>
      </c>
      <c r="E53" s="23" t="s">
        <v>187</v>
      </c>
      <c r="F53" s="36" t="s">
        <v>11</v>
      </c>
      <c r="G53" s="38" t="s">
        <v>17</v>
      </c>
      <c r="H53" s="39" t="s">
        <v>13</v>
      </c>
      <c r="I53" s="40" t="s">
        <v>87</v>
      </c>
      <c r="O53" s="61">
        <v>2400</v>
      </c>
      <c r="Q53" s="61">
        <f>SUM(Q6:Q52)</f>
        <v>8290.14</v>
      </c>
    </row>
    <row r="54" spans="1:17" ht="15" customHeight="1" x14ac:dyDescent="0.3">
      <c r="A54" s="66" t="s">
        <v>97</v>
      </c>
      <c r="B54" s="67" t="s">
        <v>98</v>
      </c>
      <c r="C54" s="110">
        <v>31416</v>
      </c>
      <c r="D54" s="27">
        <f t="shared" si="0"/>
        <v>26400</v>
      </c>
      <c r="E54" s="23" t="s">
        <v>187</v>
      </c>
      <c r="F54" s="36" t="s">
        <v>11</v>
      </c>
      <c r="G54" s="38" t="s">
        <v>17</v>
      </c>
      <c r="H54" s="39" t="s">
        <v>13</v>
      </c>
      <c r="I54" s="50" t="s">
        <v>14</v>
      </c>
      <c r="O54" s="62">
        <v>7500</v>
      </c>
      <c r="Q54" s="21"/>
    </row>
    <row r="55" spans="1:17" ht="15" customHeight="1" x14ac:dyDescent="0.3">
      <c r="A55" s="65" t="s">
        <v>99</v>
      </c>
      <c r="B55" s="36" t="s">
        <v>100</v>
      </c>
      <c r="C55" s="110">
        <v>9600</v>
      </c>
      <c r="D55" s="27">
        <f t="shared" si="0"/>
        <v>8067.226890756303</v>
      </c>
      <c r="E55" s="23" t="s">
        <v>187</v>
      </c>
      <c r="F55" s="36" t="s">
        <v>11</v>
      </c>
      <c r="G55" s="38" t="s">
        <v>17</v>
      </c>
      <c r="H55" s="39" t="s">
        <v>13</v>
      </c>
      <c r="I55" s="50" t="s">
        <v>14</v>
      </c>
      <c r="O55" s="61">
        <v>37263</v>
      </c>
      <c r="Q55" s="21"/>
    </row>
    <row r="56" spans="1:17" ht="15" customHeight="1" x14ac:dyDescent="0.3">
      <c r="A56" s="20" t="s">
        <v>101</v>
      </c>
      <c r="B56" s="24" t="s">
        <v>102</v>
      </c>
      <c r="C56" s="21">
        <v>1853</v>
      </c>
      <c r="D56" s="21">
        <f t="shared" si="0"/>
        <v>1557.1428571428571</v>
      </c>
      <c r="E56" s="23" t="s">
        <v>187</v>
      </c>
      <c r="F56" s="52" t="s">
        <v>11</v>
      </c>
      <c r="G56" s="24" t="s">
        <v>12</v>
      </c>
      <c r="H56" s="25" t="s">
        <v>13</v>
      </c>
      <c r="I56" s="24" t="s">
        <v>75</v>
      </c>
      <c r="O56" s="61">
        <v>31416</v>
      </c>
      <c r="Q56" s="77"/>
    </row>
    <row r="57" spans="1:17" ht="15" customHeight="1" x14ac:dyDescent="0.3">
      <c r="A57" s="59" t="s">
        <v>103</v>
      </c>
      <c r="B57" s="16">
        <v>20.02</v>
      </c>
      <c r="C57" s="17">
        <v>1000</v>
      </c>
      <c r="D57" s="33">
        <f t="shared" si="0"/>
        <v>840.3361344537816</v>
      </c>
      <c r="E57" s="23" t="s">
        <v>187</v>
      </c>
      <c r="F57" s="60"/>
      <c r="G57" s="60"/>
      <c r="H57" s="60"/>
      <c r="I57" s="48"/>
      <c r="O57" s="61">
        <v>9600</v>
      </c>
    </row>
    <row r="58" spans="1:17" ht="15" customHeight="1" x14ac:dyDescent="0.3">
      <c r="A58" s="68" t="s">
        <v>104</v>
      </c>
      <c r="B58" s="69" t="s">
        <v>105</v>
      </c>
      <c r="C58" s="99">
        <v>1000</v>
      </c>
      <c r="D58" s="22">
        <f t="shared" si="0"/>
        <v>840.3361344537816</v>
      </c>
      <c r="E58" s="23" t="s">
        <v>187</v>
      </c>
      <c r="F58" s="38" t="s">
        <v>11</v>
      </c>
      <c r="G58" s="38" t="s">
        <v>17</v>
      </c>
      <c r="H58" s="39" t="s">
        <v>13</v>
      </c>
      <c r="I58" s="38" t="s">
        <v>30</v>
      </c>
      <c r="O58" s="21">
        <v>21730</v>
      </c>
    </row>
    <row r="59" spans="1:17" ht="15" customHeight="1" x14ac:dyDescent="0.3">
      <c r="A59" s="59" t="s">
        <v>106</v>
      </c>
      <c r="B59" s="55" t="s">
        <v>107</v>
      </c>
      <c r="C59" s="17">
        <v>12824</v>
      </c>
      <c r="D59" s="33">
        <f t="shared" si="0"/>
        <v>10776.470588235296</v>
      </c>
      <c r="E59" s="23" t="s">
        <v>187</v>
      </c>
      <c r="F59" s="60"/>
      <c r="G59" s="60"/>
      <c r="H59" s="60"/>
      <c r="I59" s="48" t="s">
        <v>125</v>
      </c>
      <c r="O59" s="77">
        <f>SUM(O33:O58)</f>
        <v>334900</v>
      </c>
    </row>
    <row r="60" spans="1:17" ht="15" customHeight="1" x14ac:dyDescent="0.3">
      <c r="A60" s="35" t="s">
        <v>131</v>
      </c>
      <c r="B60" s="52" t="s">
        <v>124</v>
      </c>
      <c r="C60" s="110">
        <v>1300</v>
      </c>
      <c r="D60" s="27">
        <f t="shared" si="0"/>
        <v>1092.4369747899161</v>
      </c>
      <c r="E60" s="23" t="s">
        <v>187</v>
      </c>
      <c r="F60" s="36" t="s">
        <v>11</v>
      </c>
      <c r="G60" s="38" t="s">
        <v>17</v>
      </c>
      <c r="H60" s="39" t="s">
        <v>13</v>
      </c>
      <c r="I60" s="40" t="s">
        <v>108</v>
      </c>
    </row>
    <row r="61" spans="1:17" ht="15" customHeight="1" x14ac:dyDescent="0.3">
      <c r="A61" s="35" t="s">
        <v>165</v>
      </c>
      <c r="B61" s="52" t="s">
        <v>166</v>
      </c>
      <c r="C61" s="110">
        <v>4642</v>
      </c>
      <c r="D61" s="27"/>
      <c r="E61" s="23" t="s">
        <v>187</v>
      </c>
      <c r="F61" s="36" t="s">
        <v>11</v>
      </c>
      <c r="G61" s="38" t="s">
        <v>180</v>
      </c>
      <c r="H61" s="39" t="s">
        <v>13</v>
      </c>
      <c r="I61" s="40" t="s">
        <v>177</v>
      </c>
    </row>
    <row r="62" spans="1:17" ht="16.2" customHeight="1" x14ac:dyDescent="0.3">
      <c r="A62" s="35" t="s">
        <v>167</v>
      </c>
      <c r="B62" s="52" t="s">
        <v>168</v>
      </c>
      <c r="C62" s="110">
        <v>1850</v>
      </c>
      <c r="D62" s="27"/>
      <c r="E62" s="23" t="s">
        <v>187</v>
      </c>
      <c r="F62" s="36" t="s">
        <v>11</v>
      </c>
      <c r="G62" s="38" t="s">
        <v>180</v>
      </c>
      <c r="H62" s="39" t="s">
        <v>13</v>
      </c>
      <c r="I62" s="40" t="s">
        <v>177</v>
      </c>
    </row>
    <row r="63" spans="1:17" ht="16.2" customHeight="1" x14ac:dyDescent="0.3">
      <c r="A63" s="35" t="s">
        <v>179</v>
      </c>
      <c r="B63" s="52" t="s">
        <v>178</v>
      </c>
      <c r="C63" s="110">
        <v>4500</v>
      </c>
      <c r="D63" s="27"/>
      <c r="E63" s="23" t="s">
        <v>187</v>
      </c>
      <c r="F63" s="36" t="s">
        <v>11</v>
      </c>
      <c r="G63" s="38" t="s">
        <v>83</v>
      </c>
      <c r="H63" s="39" t="s">
        <v>182</v>
      </c>
      <c r="I63" s="40" t="s">
        <v>181</v>
      </c>
    </row>
    <row r="64" spans="1:17" ht="16.2" customHeight="1" x14ac:dyDescent="0.3">
      <c r="A64" s="51" t="s">
        <v>169</v>
      </c>
      <c r="B64" s="52" t="s">
        <v>170</v>
      </c>
      <c r="C64" s="110">
        <v>850</v>
      </c>
      <c r="D64" s="27">
        <f t="shared" si="0"/>
        <v>714.28571428571433</v>
      </c>
      <c r="E64" s="23" t="s">
        <v>187</v>
      </c>
      <c r="F64" s="36" t="s">
        <v>11</v>
      </c>
      <c r="G64" s="38" t="s">
        <v>12</v>
      </c>
      <c r="H64" s="39">
        <v>42369</v>
      </c>
      <c r="I64" s="40" t="s">
        <v>14</v>
      </c>
    </row>
    <row r="65" spans="1:9" ht="16.2" customHeight="1" x14ac:dyDescent="0.3">
      <c r="A65" s="106" t="s">
        <v>161</v>
      </c>
      <c r="B65" s="107" t="s">
        <v>162</v>
      </c>
      <c r="C65" s="101">
        <v>49251</v>
      </c>
      <c r="D65" s="33"/>
      <c r="E65" s="23" t="s">
        <v>187</v>
      </c>
      <c r="F65" s="60" t="s">
        <v>56</v>
      </c>
      <c r="G65" s="60" t="s">
        <v>137</v>
      </c>
      <c r="H65" s="105" t="s">
        <v>13</v>
      </c>
      <c r="I65" s="56" t="s">
        <v>43</v>
      </c>
    </row>
    <row r="66" spans="1:9" ht="15" customHeight="1" x14ac:dyDescent="0.3">
      <c r="A66" s="71" t="s">
        <v>109</v>
      </c>
      <c r="B66" s="72" t="s">
        <v>123</v>
      </c>
      <c r="C66" s="100">
        <v>9200</v>
      </c>
      <c r="D66" s="64">
        <f t="shared" si="0"/>
        <v>7731.09243697479</v>
      </c>
      <c r="E66" s="23" t="s">
        <v>187</v>
      </c>
      <c r="F66" s="60" t="s">
        <v>56</v>
      </c>
      <c r="G66" s="60" t="s">
        <v>17</v>
      </c>
      <c r="H66" s="60" t="s">
        <v>13</v>
      </c>
      <c r="I66" s="56" t="s">
        <v>148</v>
      </c>
    </row>
    <row r="67" spans="1:9" ht="15" customHeight="1" x14ac:dyDescent="0.3">
      <c r="A67" s="32" t="s">
        <v>110</v>
      </c>
      <c r="B67" s="73" t="s">
        <v>111</v>
      </c>
      <c r="C67" s="17">
        <v>9174</v>
      </c>
      <c r="D67" s="33" t="e">
        <f>F30C67/1.19</f>
        <v>#NAME?</v>
      </c>
      <c r="E67" s="23" t="s">
        <v>187</v>
      </c>
      <c r="F67" s="74"/>
      <c r="G67" s="74"/>
      <c r="H67" s="74"/>
      <c r="I67" s="48"/>
    </row>
    <row r="68" spans="1:9" ht="15" customHeight="1" x14ac:dyDescent="0.3">
      <c r="A68" s="70" t="s">
        <v>112</v>
      </c>
      <c r="B68" s="38" t="s">
        <v>113</v>
      </c>
      <c r="C68" s="29">
        <v>5789</v>
      </c>
      <c r="D68" s="27">
        <f t="shared" si="0"/>
        <v>4864.7058823529414</v>
      </c>
      <c r="E68" s="23" t="s">
        <v>187</v>
      </c>
      <c r="F68" s="36" t="s">
        <v>11</v>
      </c>
      <c r="G68" s="38" t="s">
        <v>17</v>
      </c>
      <c r="H68" s="39" t="s">
        <v>13</v>
      </c>
      <c r="I68" s="50" t="s">
        <v>48</v>
      </c>
    </row>
    <row r="69" spans="1:9" ht="15" customHeight="1" x14ac:dyDescent="0.3">
      <c r="A69" s="75" t="s">
        <v>114</v>
      </c>
      <c r="B69" s="76" t="s">
        <v>115</v>
      </c>
      <c r="C69" s="29">
        <v>3385</v>
      </c>
      <c r="D69" s="27">
        <f t="shared" si="0"/>
        <v>2844.5378151260506</v>
      </c>
      <c r="E69" s="23" t="s">
        <v>187</v>
      </c>
      <c r="F69" s="36" t="s">
        <v>11</v>
      </c>
      <c r="G69" s="38" t="s">
        <v>17</v>
      </c>
      <c r="H69" s="39" t="s">
        <v>13</v>
      </c>
      <c r="I69" s="50" t="s">
        <v>48</v>
      </c>
    </row>
    <row r="70" spans="1:9" ht="15" customHeight="1" x14ac:dyDescent="0.3">
      <c r="A70" s="32" t="s">
        <v>116</v>
      </c>
      <c r="B70" s="16" t="s">
        <v>117</v>
      </c>
      <c r="C70" s="100">
        <v>67665</v>
      </c>
      <c r="D70" s="64">
        <f t="shared" ref="D70:D71" si="1">C70/1.19</f>
        <v>56861.34453781513</v>
      </c>
      <c r="E70" s="23" t="s">
        <v>187</v>
      </c>
      <c r="F70" s="74"/>
      <c r="G70" s="74"/>
      <c r="H70" s="74"/>
      <c r="I70" s="48"/>
    </row>
    <row r="71" spans="1:9" ht="15" customHeight="1" x14ac:dyDescent="0.3">
      <c r="A71" s="20" t="s">
        <v>118</v>
      </c>
      <c r="B71" s="24" t="s">
        <v>171</v>
      </c>
      <c r="C71" s="21">
        <v>9522</v>
      </c>
      <c r="D71" s="21">
        <f t="shared" si="1"/>
        <v>8001.680672268908</v>
      </c>
      <c r="E71" s="23" t="s">
        <v>187</v>
      </c>
      <c r="F71" s="69" t="s">
        <v>11</v>
      </c>
      <c r="G71" s="78" t="s">
        <v>119</v>
      </c>
      <c r="H71" s="78" t="s">
        <v>13</v>
      </c>
      <c r="I71" s="58" t="s">
        <v>43</v>
      </c>
    </row>
    <row r="72" spans="1:9" ht="15" customHeight="1" x14ac:dyDescent="0.3">
      <c r="A72" s="111" t="s">
        <v>172</v>
      </c>
      <c r="B72" s="112" t="s">
        <v>173</v>
      </c>
      <c r="C72" s="10">
        <v>1016</v>
      </c>
      <c r="D72" s="10"/>
      <c r="E72" s="23" t="s">
        <v>187</v>
      </c>
      <c r="F72" s="114" t="s">
        <v>176</v>
      </c>
      <c r="G72" s="115" t="s">
        <v>119</v>
      </c>
      <c r="H72" s="115" t="s">
        <v>13</v>
      </c>
      <c r="I72" s="116" t="s">
        <v>43</v>
      </c>
    </row>
    <row r="73" spans="1:9" ht="15" customHeight="1" x14ac:dyDescent="0.3">
      <c r="A73" s="111" t="s">
        <v>174</v>
      </c>
      <c r="B73" s="112" t="s">
        <v>175</v>
      </c>
      <c r="C73" s="10">
        <v>57127</v>
      </c>
      <c r="D73" s="10"/>
      <c r="E73" s="23" t="s">
        <v>187</v>
      </c>
      <c r="F73" s="114" t="s">
        <v>11</v>
      </c>
      <c r="G73" s="115" t="s">
        <v>119</v>
      </c>
      <c r="H73" s="115" t="s">
        <v>13</v>
      </c>
      <c r="I73" s="116" t="s">
        <v>43</v>
      </c>
    </row>
    <row r="74" spans="1:9" ht="15" customHeight="1" x14ac:dyDescent="0.3">
      <c r="A74" s="111"/>
      <c r="B74" s="112"/>
      <c r="C74" s="10"/>
      <c r="D74" s="10"/>
      <c r="E74" s="113"/>
      <c r="F74" s="114"/>
      <c r="G74" s="115"/>
      <c r="H74" s="115"/>
      <c r="I74" s="116"/>
    </row>
    <row r="75" spans="1:9" ht="15" customHeight="1" x14ac:dyDescent="0.3">
      <c r="A75" s="79" t="s">
        <v>120</v>
      </c>
      <c r="B75" s="80" t="s">
        <v>121</v>
      </c>
      <c r="C75" s="122"/>
      <c r="D75" s="80"/>
      <c r="E75" s="81"/>
      <c r="F75" s="82" t="s">
        <v>122</v>
      </c>
      <c r="G75" s="82"/>
      <c r="H75" s="82"/>
      <c r="I75" s="82"/>
    </row>
    <row r="76" spans="1:9" ht="15" customHeight="1" x14ac:dyDescent="0.3">
      <c r="A76" s="83" t="s">
        <v>127</v>
      </c>
      <c r="B76" s="84" t="s">
        <v>129</v>
      </c>
      <c r="C76" s="123"/>
      <c r="D76" s="84"/>
      <c r="E76" s="84"/>
      <c r="F76" s="85" t="s">
        <v>126</v>
      </c>
      <c r="G76" s="85"/>
      <c r="H76" s="86"/>
      <c r="I76" s="86"/>
    </row>
    <row r="77" spans="1:9" ht="15" customHeight="1" x14ac:dyDescent="0.3">
      <c r="A77" s="87" t="s">
        <v>128</v>
      </c>
      <c r="B77" s="86" t="s">
        <v>130</v>
      </c>
      <c r="C77" s="124"/>
      <c r="D77" s="88"/>
      <c r="E77" s="86"/>
      <c r="F77" s="98"/>
      <c r="G77" s="98"/>
      <c r="H77" s="90"/>
      <c r="I77" s="91"/>
    </row>
    <row r="78" spans="1:9" ht="15" customHeight="1" x14ac:dyDescent="0.3">
      <c r="A78" s="87"/>
      <c r="B78" s="86"/>
      <c r="C78" s="125"/>
      <c r="D78" s="88"/>
      <c r="E78" s="89"/>
      <c r="F78" s="90"/>
      <c r="G78" s="90"/>
      <c r="H78" s="90"/>
      <c r="I78" s="91"/>
    </row>
    <row r="79" spans="1:9" ht="15" customHeight="1" x14ac:dyDescent="0.3">
      <c r="A79" s="87"/>
      <c r="B79" s="86"/>
      <c r="C79" s="125"/>
      <c r="D79" s="88"/>
      <c r="E79" s="89"/>
      <c r="F79" s="90"/>
      <c r="G79" s="90"/>
      <c r="H79" s="90"/>
      <c r="I79" s="91"/>
    </row>
    <row r="80" spans="1:9" ht="15" customHeight="1" x14ac:dyDescent="0.3">
      <c r="A80" s="87"/>
      <c r="B80" s="86"/>
      <c r="C80" s="88"/>
      <c r="D80" s="88"/>
      <c r="E80" s="89"/>
      <c r="F80" s="90"/>
      <c r="G80" s="90"/>
      <c r="H80" s="90"/>
      <c r="I80" s="91"/>
    </row>
    <row r="81" spans="2:14" ht="15" customHeight="1" x14ac:dyDescent="0.3">
      <c r="B81" s="86"/>
    </row>
    <row r="82" spans="2:14" ht="15" customHeight="1" x14ac:dyDescent="0.3">
      <c r="B82" s="86"/>
    </row>
    <row r="83" spans="2:14" ht="15" customHeight="1" x14ac:dyDescent="0.3">
      <c r="B83" s="86"/>
    </row>
    <row r="84" spans="2:14" ht="15" customHeight="1" x14ac:dyDescent="0.3">
      <c r="B84" s="86"/>
    </row>
    <row r="85" spans="2:14" ht="15" customHeight="1" x14ac:dyDescent="0.3">
      <c r="B85" s="86"/>
    </row>
    <row r="86" spans="2:14" ht="15" customHeight="1" x14ac:dyDescent="0.3">
      <c r="B86" s="86"/>
    </row>
    <row r="87" spans="2:14" ht="15" customHeight="1" x14ac:dyDescent="0.3">
      <c r="B87" s="86"/>
    </row>
    <row r="88" spans="2:14" ht="15" customHeight="1" x14ac:dyDescent="0.3">
      <c r="B88" s="86"/>
    </row>
    <row r="89" spans="2:14" ht="15" customHeight="1" x14ac:dyDescent="0.3">
      <c r="B89" s="86"/>
    </row>
    <row r="90" spans="2:14" ht="14.4" customHeight="1" x14ac:dyDescent="0.3"/>
    <row r="91" spans="2:14" ht="17.399999999999999" customHeight="1" x14ac:dyDescent="0.3"/>
    <row r="92" spans="2:14" ht="14.4" customHeight="1" x14ac:dyDescent="0.3">
      <c r="N92" s="77"/>
    </row>
    <row r="93" spans="2:14" ht="13.95" customHeight="1" x14ac:dyDescent="0.3"/>
    <row r="94" spans="2:14" ht="15" customHeight="1" x14ac:dyDescent="0.3"/>
    <row r="95" spans="2:14" ht="15" customHeight="1" x14ac:dyDescent="0.3"/>
    <row r="178" spans="3:3" x14ac:dyDescent="0.3">
      <c r="C178" t="s">
        <v>163</v>
      </c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2025-02-17T10:59:25Z</cp:lastPrinted>
  <dcterms:created xsi:type="dcterms:W3CDTF">2023-02-02T12:02:45Z</dcterms:created>
  <dcterms:modified xsi:type="dcterms:W3CDTF">2025-07-23T09:06:38Z</dcterms:modified>
</cp:coreProperties>
</file>